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Ása Olsen\Desktop\"/>
    </mc:Choice>
  </mc:AlternateContent>
  <xr:revisionPtr revIDLastSave="0" documentId="8_{23BD0CEF-6B85-44C4-82A5-3124DFFFE219}" xr6:coauthVersionLast="45" xr6:coauthVersionMax="45" xr10:uidLastSave="{00000000-0000-0000-0000-000000000000}"/>
  <bookViews>
    <workbookView xWindow="28680" yWindow="-120" windowWidth="29040" windowHeight="15840" xr2:uid="{B016C615-42B7-43EC-9524-DBBE5B683BC2}"/>
  </bookViews>
  <sheets>
    <sheet name="Ark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  <c r="J18" i="1" s="1"/>
  <c r="C18" i="1"/>
  <c r="D17" i="1"/>
  <c r="J17" i="1" s="1"/>
  <c r="C17" i="1"/>
  <c r="D16" i="1"/>
  <c r="J16" i="1" s="1"/>
  <c r="C16" i="1"/>
  <c r="D15" i="1"/>
  <c r="J15" i="1" s="1"/>
  <c r="C15" i="1"/>
  <c r="D14" i="1"/>
  <c r="J14" i="1" s="1"/>
  <c r="C14" i="1"/>
  <c r="D13" i="1"/>
  <c r="J13" i="1" s="1"/>
  <c r="C13" i="1"/>
  <c r="D12" i="1"/>
  <c r="J12" i="1" s="1"/>
  <c r="C12" i="1"/>
  <c r="D11" i="1"/>
  <c r="J11" i="1" s="1"/>
  <c r="C11" i="1"/>
  <c r="D10" i="1"/>
  <c r="J10" i="1" s="1"/>
  <c r="C10" i="1"/>
  <c r="D9" i="1"/>
  <c r="J9" i="1" s="1"/>
  <c r="C9" i="1"/>
  <c r="D8" i="1"/>
  <c r="J8" i="1" s="1"/>
  <c r="C8" i="1"/>
  <c r="E8" i="1" l="1"/>
  <c r="E9" i="1"/>
  <c r="E10" i="1"/>
  <c r="E11" i="1"/>
  <c r="E12" i="1"/>
  <c r="E13" i="1"/>
  <c r="E14" i="1"/>
  <c r="E15" i="1"/>
  <c r="E16" i="1"/>
  <c r="E17" i="1"/>
  <c r="E18" i="1"/>
  <c r="F13" i="1"/>
  <c r="F16" i="1"/>
  <c r="F18" i="1"/>
  <c r="F10" i="1"/>
  <c r="F15" i="1"/>
  <c r="G10" i="1"/>
  <c r="G11" i="1"/>
  <c r="G12" i="1"/>
  <c r="G13" i="1"/>
  <c r="G14" i="1"/>
  <c r="G15" i="1"/>
  <c r="G16" i="1"/>
  <c r="G17" i="1"/>
  <c r="G18" i="1"/>
  <c r="F11" i="1"/>
  <c r="G8" i="1"/>
  <c r="H8" i="1"/>
  <c r="H9" i="1"/>
  <c r="H10" i="1"/>
  <c r="H11" i="1"/>
  <c r="H12" i="1"/>
  <c r="H13" i="1"/>
  <c r="H14" i="1"/>
  <c r="H15" i="1"/>
  <c r="H16" i="1"/>
  <c r="H17" i="1"/>
  <c r="H18" i="1"/>
  <c r="F9" i="1"/>
  <c r="F12" i="1"/>
  <c r="F14" i="1"/>
  <c r="G9" i="1"/>
  <c r="I8" i="1"/>
  <c r="I9" i="1"/>
  <c r="I10" i="1"/>
  <c r="I11" i="1"/>
  <c r="I12" i="1"/>
  <c r="I13" i="1"/>
  <c r="I14" i="1"/>
  <c r="I15" i="1"/>
  <c r="I16" i="1"/>
  <c r="I17" i="1"/>
  <c r="I18" i="1"/>
  <c r="F8" i="1"/>
  <c r="F17" i="1"/>
</calcChain>
</file>

<file path=xl/sharedStrings.xml><?xml version="1.0" encoding="utf-8"?>
<sst xmlns="http://schemas.openxmlformats.org/spreadsheetml/2006/main" count="24" uniqueCount="22">
  <si>
    <t>Galdandi frá 1. oktober 2020</t>
  </si>
  <si>
    <t>Stig</t>
  </si>
  <si>
    <t>Mánaðarløn</t>
  </si>
  <si>
    <t>Eftirlønar-</t>
  </si>
  <si>
    <t>Tímaløn</t>
  </si>
  <si>
    <t>kvøld-/ og</t>
  </si>
  <si>
    <t>sunnudags-</t>
  </si>
  <si>
    <t>Yvirtíð</t>
  </si>
  <si>
    <t>kvøld</t>
  </si>
  <si>
    <t>nátt</t>
  </si>
  <si>
    <t>leyg</t>
  </si>
  <si>
    <t>gjald</t>
  </si>
  <si>
    <t>náttløn</t>
  </si>
  <si>
    <t>løn</t>
  </si>
  <si>
    <t>Klædnaviðbót:</t>
  </si>
  <si>
    <t>160 kr.</t>
  </si>
  <si>
    <t xml:space="preserve"> um mánaðin</t>
  </si>
  <si>
    <t xml:space="preserve">0,92 kr. </t>
  </si>
  <si>
    <t xml:space="preserve">  um tíman</t>
  </si>
  <si>
    <t>lægra:</t>
  </si>
  <si>
    <t>90,00 kr.</t>
  </si>
  <si>
    <t xml:space="preserve">0,52 kr.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</si>
</sst>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1" xfId="0" applyFont="1" applyBorder="1"/>
    <xf numFmtId="0" fontId="2" fillId="0" borderId="0" xfId="0" applyFont="1" applyAlignment="1">
      <alignment horizontal="center"/>
    </xf>
    <xf numFmtId="9" fontId="2" fillId="0" borderId="0" xfId="2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left" indent="5"/>
    </xf>
    <xf numFmtId="43" fontId="2" fillId="0" borderId="2" xfId="1" applyFont="1" applyBorder="1"/>
    <xf numFmtId="0" fontId="4" fillId="0" borderId="0" xfId="0" applyFont="1"/>
    <xf numFmtId="43" fontId="2" fillId="0" borderId="0" xfId="1" applyFont="1"/>
    <xf numFmtId="43" fontId="2" fillId="0" borderId="1" xfId="0" applyNumberFormat="1" applyFont="1" applyBorder="1"/>
    <xf numFmtId="0" fontId="2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&#248;nartalva%202019%20og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lgrundarlag 2015"/>
      <sheetName val="Lønartalvur"/>
    </sheetNames>
    <sheetDataSet>
      <sheetData sheetId="0"/>
      <sheetData sheetId="1">
        <row r="8">
          <cell r="C8">
            <v>0.15</v>
          </cell>
          <cell r="H8">
            <v>0.23</v>
          </cell>
          <cell r="I8">
            <v>0.35</v>
          </cell>
          <cell r="J8">
            <v>0.27500000000000002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EC793-B8A1-42B5-870B-8E9EE3807A00}">
  <dimension ref="A1:K22"/>
  <sheetViews>
    <sheetView tabSelected="1" workbookViewId="0">
      <selection activeCell="F30" sqref="F30"/>
    </sheetView>
  </sheetViews>
  <sheetFormatPr defaultRowHeight="15" x14ac:dyDescent="0.25"/>
  <cols>
    <col min="1" max="1" width="11.42578125" customWidth="1"/>
    <col min="2" max="2" width="14.28515625" bestFit="1" customWidth="1"/>
    <col min="3" max="3" width="10.28515625" bestFit="1" customWidth="1"/>
  </cols>
  <sheetData>
    <row r="1" spans="1:11" ht="15.75" x14ac:dyDescent="0.25">
      <c r="D1" s="1"/>
      <c r="E1" s="1"/>
      <c r="F1" s="1"/>
      <c r="G1" s="1"/>
      <c r="H1" s="1"/>
      <c r="I1" s="1"/>
      <c r="J1" s="1"/>
    </row>
    <row r="2" spans="1:11" ht="15.75" x14ac:dyDescent="0.25">
      <c r="A2" s="2" t="s">
        <v>0</v>
      </c>
      <c r="B2" s="2"/>
      <c r="C2" s="2"/>
      <c r="D2" s="3"/>
      <c r="E2" s="3"/>
      <c r="F2" s="3"/>
      <c r="G2" s="3"/>
      <c r="H2" s="3"/>
      <c r="I2" s="3"/>
      <c r="J2" s="3"/>
    </row>
    <row r="3" spans="1:11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5.75" x14ac:dyDescent="0.2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</row>
    <row r="5" spans="1:11" ht="15.75" x14ac:dyDescent="0.25">
      <c r="A5" s="4"/>
      <c r="B5" s="4"/>
      <c r="C5" s="4" t="s">
        <v>11</v>
      </c>
      <c r="D5" s="4"/>
      <c r="E5" s="4" t="s">
        <v>12</v>
      </c>
      <c r="F5" s="4" t="s">
        <v>13</v>
      </c>
      <c r="G5" s="4"/>
      <c r="H5" s="4"/>
      <c r="I5" s="4"/>
      <c r="J5" s="4"/>
    </row>
    <row r="6" spans="1:11" ht="15.75" x14ac:dyDescent="0.25">
      <c r="A6" s="4"/>
      <c r="B6" s="4"/>
      <c r="C6" s="5">
        <v>0.15</v>
      </c>
      <c r="D6" s="4"/>
      <c r="E6" s="4"/>
      <c r="F6" s="4"/>
      <c r="G6" s="4"/>
      <c r="H6" s="6">
        <v>0.23</v>
      </c>
      <c r="I6" s="6">
        <v>0.35</v>
      </c>
      <c r="J6" s="6">
        <v>0.27500000000000002</v>
      </c>
    </row>
    <row r="7" spans="1:11" ht="15.75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9"/>
    </row>
    <row r="8" spans="1:11" ht="15.75" x14ac:dyDescent="0.25">
      <c r="A8" s="14">
        <v>2</v>
      </c>
      <c r="B8" s="10">
        <v>22737.46</v>
      </c>
      <c r="C8" s="10">
        <f>+ROUND(B8*[1]Lønartalvur!C$8,2)</f>
        <v>3410.62</v>
      </c>
      <c r="D8" s="10">
        <f>+ROUND(B8*0.00576923076923077,2)</f>
        <v>131.18</v>
      </c>
      <c r="E8" s="10">
        <f>+ROUND(D8*1.08108108108108,2)</f>
        <v>141.82</v>
      </c>
      <c r="F8" s="10">
        <f>+ROUND(D8/2,2)</f>
        <v>65.59</v>
      </c>
      <c r="G8" s="10">
        <f>+ROUND(D8*1.5,2)</f>
        <v>196.77</v>
      </c>
      <c r="H8" s="10">
        <f>+D8*[1]Lønartalvur!H$8</f>
        <v>30.171400000000002</v>
      </c>
      <c r="I8" s="10">
        <f>+D8*[1]Lønartalvur!I$8</f>
        <v>45.912999999999997</v>
      </c>
      <c r="J8" s="10">
        <f>+D8*[1]Lønartalvur!J$8</f>
        <v>36.074500000000008</v>
      </c>
      <c r="K8" s="9"/>
    </row>
    <row r="9" spans="1:11" ht="15.75" x14ac:dyDescent="0.25">
      <c r="A9" s="14">
        <v>3</v>
      </c>
      <c r="B9" s="10">
        <v>23151.57</v>
      </c>
      <c r="C9" s="10">
        <f>+ROUND(B9*[1]Lønartalvur!C$8,2)</f>
        <v>3472.74</v>
      </c>
      <c r="D9" s="10">
        <f>+ROUND(B9*0.00576923076923077,2)</f>
        <v>133.57</v>
      </c>
      <c r="E9" s="10">
        <f>+ROUND(D9*1.08108108108108,2)</f>
        <v>144.4</v>
      </c>
      <c r="F9" s="10">
        <f>+ROUND(D9/2,2)</f>
        <v>66.790000000000006</v>
      </c>
      <c r="G9" s="10">
        <f>+ROUND(D9*1.5,2)</f>
        <v>200.36</v>
      </c>
      <c r="H9" s="10">
        <f>+D9*[1]Lønartalvur!H$8</f>
        <v>30.7211</v>
      </c>
      <c r="I9" s="10">
        <f>+D9*[1]Lønartalvur!I$8</f>
        <v>46.749499999999998</v>
      </c>
      <c r="J9" s="10">
        <f>+D9*[1]Lønartalvur!J$8</f>
        <v>36.731749999999998</v>
      </c>
      <c r="K9" s="9"/>
    </row>
    <row r="10" spans="1:11" ht="15.75" x14ac:dyDescent="0.25">
      <c r="A10" s="14">
        <v>4</v>
      </c>
      <c r="B10" s="10">
        <v>23565.68</v>
      </c>
      <c r="C10" s="10">
        <f>+ROUND(B10*[1]Lønartalvur!C$8,2)</f>
        <v>3534.85</v>
      </c>
      <c r="D10" s="10">
        <f>+ROUND(B10*0.00576923076923077,2)</f>
        <v>135.96</v>
      </c>
      <c r="E10" s="10">
        <f>+ROUND(D10*1.08108108108108,2)</f>
        <v>146.97999999999999</v>
      </c>
      <c r="F10" s="10">
        <f>+ROUND(D10/2,2)</f>
        <v>67.98</v>
      </c>
      <c r="G10" s="10">
        <f>+ROUND(D10*1.5,2)</f>
        <v>203.94</v>
      </c>
      <c r="H10" s="10">
        <f>+D10*[1]Lønartalvur!H$8</f>
        <v>31.270800000000005</v>
      </c>
      <c r="I10" s="10">
        <f>+D10*[1]Lønartalvur!I$8</f>
        <v>47.585999999999999</v>
      </c>
      <c r="J10" s="10">
        <f>+D10*[1]Lønartalvur!J$8</f>
        <v>37.389000000000003</v>
      </c>
      <c r="K10" s="9"/>
    </row>
    <row r="11" spans="1:11" ht="15.75" x14ac:dyDescent="0.25">
      <c r="A11" s="14">
        <v>5</v>
      </c>
      <c r="B11" s="10">
        <v>23979.8</v>
      </c>
      <c r="C11" s="10">
        <f>+ROUND(B11*[1]Lønartalvur!C$8,2)</f>
        <v>3596.97</v>
      </c>
      <c r="D11" s="10">
        <f>+ROUND(B11*0.00576923076923077,2)</f>
        <v>138.35</v>
      </c>
      <c r="E11" s="10">
        <f>+ROUND(D11*1.08108108108108,2)</f>
        <v>149.57</v>
      </c>
      <c r="F11" s="10">
        <f>+ROUND(D11/2,2)</f>
        <v>69.180000000000007</v>
      </c>
      <c r="G11" s="10">
        <f>+ROUND(D11*1.5,2)</f>
        <v>207.53</v>
      </c>
      <c r="H11" s="10">
        <f>+D11*[1]Lønartalvur!H$8</f>
        <v>31.820499999999999</v>
      </c>
      <c r="I11" s="10">
        <f>+D11*[1]Lønartalvur!I$8</f>
        <v>48.422499999999992</v>
      </c>
      <c r="J11" s="10">
        <f>+D11*[1]Lønartalvur!J$8</f>
        <v>38.046250000000001</v>
      </c>
      <c r="K11" s="9"/>
    </row>
    <row r="12" spans="1:11" ht="15.75" x14ac:dyDescent="0.25">
      <c r="A12" s="14">
        <v>6</v>
      </c>
      <c r="B12" s="10">
        <v>24393.91</v>
      </c>
      <c r="C12" s="10">
        <f>+ROUND(B12*[1]Lønartalvur!C$8,2)</f>
        <v>3659.09</v>
      </c>
      <c r="D12" s="10">
        <f>+ROUND(B12*0.00576923076923077,2)</f>
        <v>140.72999999999999</v>
      </c>
      <c r="E12" s="10">
        <f>+ROUND(D12*1.08108108108108,2)</f>
        <v>152.13999999999999</v>
      </c>
      <c r="F12" s="10">
        <f>+ROUND(D12/2,2)</f>
        <v>70.37</v>
      </c>
      <c r="G12" s="10">
        <f>+ROUND(D12*1.5,2)</f>
        <v>211.1</v>
      </c>
      <c r="H12" s="10">
        <f>+D12*[1]Lønartalvur!H$8</f>
        <v>32.367899999999999</v>
      </c>
      <c r="I12" s="10">
        <f>+D12*[1]Lønartalvur!I$8</f>
        <v>49.255499999999991</v>
      </c>
      <c r="J12" s="10">
        <f>+D12*[1]Lønartalvur!J$8</f>
        <v>38.700749999999999</v>
      </c>
      <c r="K12" s="9"/>
    </row>
    <row r="13" spans="1:11" ht="15.75" x14ac:dyDescent="0.25">
      <c r="A13" s="14">
        <v>7</v>
      </c>
      <c r="B13" s="10">
        <v>24808.02</v>
      </c>
      <c r="C13" s="10">
        <f>+ROUND(B13*[1]Lønartalvur!C$8,2)</f>
        <v>3721.2</v>
      </c>
      <c r="D13" s="10">
        <f>+ROUND(B13*0.00576923076923077,2)</f>
        <v>143.12</v>
      </c>
      <c r="E13" s="10">
        <f>+ROUND(D13*1.08108108108108,2)</f>
        <v>154.72</v>
      </c>
      <c r="F13" s="10">
        <f>+ROUND(D13/2,2)</f>
        <v>71.56</v>
      </c>
      <c r="G13" s="10">
        <f>+ROUND(D13*1.5,2)</f>
        <v>214.68</v>
      </c>
      <c r="H13" s="10">
        <f>+D13*[1]Lønartalvur!H$8</f>
        <v>32.9176</v>
      </c>
      <c r="I13" s="10">
        <f>+D13*[1]Lønartalvur!I$8</f>
        <v>50.091999999999999</v>
      </c>
      <c r="J13" s="10">
        <f>+D13*[1]Lønartalvur!J$8</f>
        <v>39.358000000000004</v>
      </c>
      <c r="K13" s="9"/>
    </row>
    <row r="14" spans="1:11" ht="15.75" x14ac:dyDescent="0.25">
      <c r="A14" s="14">
        <v>8</v>
      </c>
      <c r="B14" s="10">
        <v>25222.13</v>
      </c>
      <c r="C14" s="10">
        <f>+ROUND(B14*[1]Lønartalvur!C$8,2)</f>
        <v>3783.32</v>
      </c>
      <c r="D14" s="10">
        <f>+ROUND(B14*0.00576923076923077,2)</f>
        <v>145.51</v>
      </c>
      <c r="E14" s="10">
        <f>+ROUND(D14*1.08108108108108,2)</f>
        <v>157.31</v>
      </c>
      <c r="F14" s="10">
        <f>+ROUND(D14/2,2)</f>
        <v>72.760000000000005</v>
      </c>
      <c r="G14" s="10">
        <f>+ROUND(D14*1.5,2)</f>
        <v>218.27</v>
      </c>
      <c r="H14" s="10">
        <f>+D14*[1]Lønartalvur!H$8</f>
        <v>33.467300000000002</v>
      </c>
      <c r="I14" s="10">
        <f>+D14*[1]Lønartalvur!I$8</f>
        <v>50.928499999999993</v>
      </c>
      <c r="J14" s="10">
        <f>+D14*[1]Lønartalvur!J$8</f>
        <v>40.015250000000002</v>
      </c>
      <c r="K14" s="9"/>
    </row>
    <row r="15" spans="1:11" ht="15.75" x14ac:dyDescent="0.25">
      <c r="A15" s="14">
        <v>9</v>
      </c>
      <c r="B15" s="10">
        <v>25636.25</v>
      </c>
      <c r="C15" s="10">
        <f>+ROUND(B15*[1]Lønartalvur!C$8,2)</f>
        <v>3845.44</v>
      </c>
      <c r="D15" s="10">
        <f>+ROUND(B15*0.00576923076923077,2)</f>
        <v>147.9</v>
      </c>
      <c r="E15" s="10">
        <f>+ROUND(D15*1.08108108108108,2)</f>
        <v>159.88999999999999</v>
      </c>
      <c r="F15" s="10">
        <f>+ROUND(D15/2,2)</f>
        <v>73.95</v>
      </c>
      <c r="G15" s="10">
        <f>+ROUND(D15*1.5,2)</f>
        <v>221.85</v>
      </c>
      <c r="H15" s="10">
        <f>+D15*[1]Lønartalvur!H$8</f>
        <v>34.017000000000003</v>
      </c>
      <c r="I15" s="10">
        <f>+D15*[1]Lønartalvur!I$8</f>
        <v>51.765000000000001</v>
      </c>
      <c r="J15" s="10">
        <f>+D15*[1]Lønartalvur!J$8</f>
        <v>40.672500000000007</v>
      </c>
      <c r="K15" s="9"/>
    </row>
    <row r="16" spans="1:11" ht="15.75" x14ac:dyDescent="0.25">
      <c r="A16" s="14">
        <v>10</v>
      </c>
      <c r="B16" s="10">
        <v>26050.36</v>
      </c>
      <c r="C16" s="10">
        <f>+ROUND(B16*[1]Lønartalvur!C$8,2)</f>
        <v>3907.55</v>
      </c>
      <c r="D16" s="10">
        <f>+ROUND(B16*0.00576923076923077,2)</f>
        <v>150.29</v>
      </c>
      <c r="E16" s="10">
        <f>+ROUND(D16*1.08108108108108,2)</f>
        <v>162.47999999999999</v>
      </c>
      <c r="F16" s="10">
        <f>+ROUND(D16/2,2)</f>
        <v>75.150000000000006</v>
      </c>
      <c r="G16" s="10">
        <f>+ROUND(D16*1.5,2)</f>
        <v>225.44</v>
      </c>
      <c r="H16" s="10">
        <f>+D16*[1]Lønartalvur!H$8</f>
        <v>34.566699999999997</v>
      </c>
      <c r="I16" s="10">
        <f>+D16*[1]Lønartalvur!I$8</f>
        <v>52.601499999999994</v>
      </c>
      <c r="J16" s="10">
        <f>+D16*[1]Lønartalvur!J$8</f>
        <v>41.329750000000004</v>
      </c>
      <c r="K16" s="9"/>
    </row>
    <row r="17" spans="1:11" ht="15.75" x14ac:dyDescent="0.25">
      <c r="A17" s="14">
        <v>11</v>
      </c>
      <c r="B17" s="10">
        <v>26464.47</v>
      </c>
      <c r="C17" s="10">
        <f>+ROUND(B17*[1]Lønartalvur!C$8,2)</f>
        <v>3969.67</v>
      </c>
      <c r="D17" s="10">
        <f>+ROUND(B17*0.00576923076923077,2)</f>
        <v>152.68</v>
      </c>
      <c r="E17" s="10">
        <f>+ROUND(D17*1.08108108108108,2)</f>
        <v>165.06</v>
      </c>
      <c r="F17" s="10">
        <f>+ROUND(D17/2,2)</f>
        <v>76.34</v>
      </c>
      <c r="G17" s="10">
        <f>+ROUND(D17*1.5,2)</f>
        <v>229.02</v>
      </c>
      <c r="H17" s="10">
        <f>+D17*[1]Lønartalvur!H$8</f>
        <v>35.116400000000006</v>
      </c>
      <c r="I17" s="10">
        <f>+D17*[1]Lønartalvur!I$8</f>
        <v>53.438000000000002</v>
      </c>
      <c r="J17" s="10">
        <f>+D17*[1]Lønartalvur!J$8</f>
        <v>41.987000000000002</v>
      </c>
      <c r="K17" s="9"/>
    </row>
    <row r="18" spans="1:11" ht="15.75" x14ac:dyDescent="0.25">
      <c r="A18" s="13">
        <v>12</v>
      </c>
      <c r="B18" s="11">
        <v>26878.58</v>
      </c>
      <c r="C18" s="10">
        <f>+ROUND(B18*[1]Lønartalvur!C$8,2)</f>
        <v>4031.79</v>
      </c>
      <c r="D18" s="10">
        <f>+ROUND(B18*0.00576923076923077,2)</f>
        <v>155.07</v>
      </c>
      <c r="E18" s="10">
        <f>+ROUND(D18*1.08108108108108,2)</f>
        <v>167.64</v>
      </c>
      <c r="F18" s="10">
        <f>+ROUND(D18/2,2)</f>
        <v>77.540000000000006</v>
      </c>
      <c r="G18" s="10">
        <f>+ROUND(D18*1.5,2)</f>
        <v>232.61</v>
      </c>
      <c r="H18" s="10">
        <f>+D18*[1]Lønartalvur!H$8</f>
        <v>35.6661</v>
      </c>
      <c r="I18" s="10">
        <f>+D18*[1]Lønartalvur!I$8</f>
        <v>54.274499999999996</v>
      </c>
      <c r="J18" s="10">
        <f>+D18*[1]Lønartalvur!J$8</f>
        <v>42.64425</v>
      </c>
      <c r="K18" s="9"/>
    </row>
    <row r="19" spans="1:11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1" ht="15.75" x14ac:dyDescent="0.25">
      <c r="A20" s="1"/>
      <c r="B20" s="1" t="s">
        <v>14</v>
      </c>
      <c r="C20" s="4" t="s">
        <v>15</v>
      </c>
      <c r="D20" s="1" t="s">
        <v>16</v>
      </c>
      <c r="E20" s="1"/>
      <c r="F20" s="4" t="s">
        <v>17</v>
      </c>
      <c r="G20" s="1" t="s">
        <v>18</v>
      </c>
      <c r="H20" s="1"/>
      <c r="I20" s="1"/>
      <c r="J20" s="1"/>
    </row>
    <row r="21" spans="1:11" ht="15.75" x14ac:dyDescent="0.25">
      <c r="A21" s="1"/>
      <c r="B21" s="1" t="s">
        <v>19</v>
      </c>
      <c r="C21" s="12" t="s">
        <v>20</v>
      </c>
      <c r="D21" s="1" t="s">
        <v>16</v>
      </c>
      <c r="E21" s="1"/>
      <c r="F21" s="12" t="s">
        <v>21</v>
      </c>
      <c r="G21" s="1" t="s">
        <v>18</v>
      </c>
      <c r="H21" s="1"/>
      <c r="I21" s="1"/>
      <c r="J21" s="1"/>
    </row>
    <row r="22" spans="1:11" ht="15.7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Ása Olsen</dc:creator>
  <cp:lastModifiedBy>Ása Olsen</cp:lastModifiedBy>
  <dcterms:created xsi:type="dcterms:W3CDTF">2020-09-03T10:48:44Z</dcterms:created>
  <dcterms:modified xsi:type="dcterms:W3CDTF">2020-09-03T10:50:42Z</dcterms:modified>
</cp:coreProperties>
</file>